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6" name="ID_35CAA2D9381145AA9B9DB297A37C0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737600" y="5105400"/>
          <a:ext cx="3359150" cy="5149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0814B58734154A0F8A4BAE1B8F6FB16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15350" y="5778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EA1690073F2B47968BB629C50B3931B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15350" y="8064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006976886DB44A1A861A751BFA4EDC8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515350" y="10350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4742D307BACE42A68B9F02DF3F17E9B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515350" y="12636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2F1E8D3C1AD144F68C9BE22BD0122ADB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515350" y="14922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7F4964E18E6F48D6AD3DD24082A5E1C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515350" y="17208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A6BB90CA40614C3A90118452C76C993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515350" y="19494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E83F25B6B4E641D48ADCD5653E462FB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515350" y="21780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C5E47C45BC0A4FA6AE836F2AE53E1AC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515350" y="24066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588EC7A5FCC947E99F0D408F32F515F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515350" y="26352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CA3A3EA825C84A8CB4287CC56054C880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515350" y="28638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F76636E1561140569C3A6C9F21D8E6C9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515350" y="30924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" name="ID_37C22BEEDC554D43B9542BBDE4C5750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515350" y="33210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C9D4A115E265491494F063D94D387248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648700" y="3574415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8673AD8160894B1B9D286F1B3BB70A7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515350" y="37782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" name="ID_ABB12BBBF3EC4678B3129B1715B53AF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515350" y="40068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" name="ID_1E1A4D6CBCAC45679213FD2B661C3E0D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8515350" y="42354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4" name="ID_11CB268F8FB14FD2A3009D7DE6E9F8FE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353800" y="42354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E4FE8BFF895742DCAAAC0AEC8169F89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4192250" y="42354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6" name="ID_7851413F6D9E49BB8E7D6166B066DCCE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8515350" y="44640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7" name="ID_707673E32ADE4049A9F25AC1D4845ED7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515350" y="46926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8" name="ID_DC682D917D1D41DF8D16AD27E7D06E24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8515350" y="49212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0" name="ID_856B37907F9C492689A60A09D7774DD5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8749665" y="5168011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1" name="ID_9B468F8DD3944E46BDD9C76C0583B6F4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8515350" y="53784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" name="ID_173545D51306406AA7373249CC503CAD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8515350" y="56070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3" name="ID_FB50A480D3C3469C887F89925B04A79B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8515350" y="58356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2488542F685B42E18670FFE89AD407ED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8515350" y="60642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8BD9E327D74C48AD9888B4153C1C854A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8515350" y="62928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7" name="ID_75D0C9C7B9094E48BDA0147E846EFD69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1353800" y="629285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79CFD5E775684DDDB9B4B1A4E83EACE0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8515350" y="65214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9" name="ID_6AD38ED7A253463D86AD4A430C4D6E68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8515350" y="67500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0" name="ID_811253C000CB4E1D88FA900FAEB508FF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8515350" y="69786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5AE735FF704143059AC3DFF3005EF349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1353800" y="69786500"/>
          <a:ext cx="9144000" cy="19812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7B74D0E7F6D94500AD385E8A5756A340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4585950" y="69850000"/>
          <a:ext cx="8128000" cy="1760855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<sst xmlns="http://schemas.openxmlformats.org/spreadsheetml/2006/main" count="35" uniqueCount="29">
  <si>
    <t>报销表格</t>
  </si>
  <si>
    <t>购买时间</t>
  </si>
  <si>
    <t>用途</t>
  </si>
  <si>
    <t>费用</t>
  </si>
  <si>
    <t>凭证</t>
  </si>
  <si>
    <t>给客户买机油</t>
  </si>
  <si>
    <t>给客户买压力开关</t>
  </si>
  <si>
    <t>给客户买螺丝胶水</t>
  </si>
  <si>
    <t>设计部购买渲染软件
3个月</t>
  </si>
  <si>
    <t>公司LOGO设计</t>
  </si>
  <si>
    <t>给客户买转接头</t>
  </si>
  <si>
    <t>给客户买气管接头</t>
  </si>
  <si>
    <t>给客户买空压机压力开关</t>
  </si>
  <si>
    <t>给客户买空压机安全阀</t>
  </si>
  <si>
    <t>给客户买空压机电源线
13根</t>
  </si>
  <si>
    <t>给公司购买样品架</t>
  </si>
  <si>
    <t>给公司购买样品架
挂钩*3</t>
  </si>
  <si>
    <t>给公司购买第二格
样品架</t>
  </si>
  <si>
    <t>给客户购买拆卸空压机
扳手</t>
  </si>
  <si>
    <t>产品拍摄道具45度测量尺</t>
  </si>
  <si>
    <t>产品拍摄道具电机拉马</t>
  </si>
  <si>
    <t>产品拍摄道具锤子</t>
  </si>
  <si>
    <t>产品培训道具油水分离器</t>
  </si>
  <si>
    <t>产品培训道具空压机五通</t>
  </si>
  <si>
    <t>公司空压机拆卸扳手</t>
  </si>
  <si>
    <t>公司锂电池一分二
样品测试*2</t>
  </si>
  <si>
    <t>产品拆卸手套</t>
  </si>
  <si>
    <t>购买公司手机-小米手机</t>
  </si>
  <si>
    <t>外包建模磁座钻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</si>
</sst>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5" Type="http://schemas.openxmlformats.org/officeDocument/2006/relationships/image" Target="media/image35.png"/><Relationship Id="rId34" Type="http://schemas.openxmlformats.org/officeDocument/2006/relationships/image" Target="media/image34.png"/><Relationship Id="rId33" Type="http://schemas.openxmlformats.org/officeDocument/2006/relationships/image" Target="media/image33.png"/><Relationship Id="rId32" Type="http://schemas.openxmlformats.org/officeDocument/2006/relationships/image" Target="media/image32.png"/><Relationship Id="rId31" Type="http://schemas.openxmlformats.org/officeDocument/2006/relationships/image" Target="media/image31.png"/><Relationship Id="rId30" Type="http://schemas.openxmlformats.org/officeDocument/2006/relationships/image" Target="media/image30.png"/><Relationship Id="rId3" Type="http://schemas.openxmlformats.org/officeDocument/2006/relationships/image" Target="media/image3.png"/><Relationship Id="rId29" Type="http://schemas.openxmlformats.org/officeDocument/2006/relationships/image" Target="media/image29.png"/><Relationship Id="rId28" Type="http://schemas.openxmlformats.org/officeDocument/2006/relationships/image" Target="media/image28.png"/><Relationship Id="rId27" Type="http://schemas.openxmlformats.org/officeDocument/2006/relationships/image" Target="media/image27.png"/><Relationship Id="rId26" Type="http://schemas.openxmlformats.org/officeDocument/2006/relationships/image" Target="media/image26.png"/><Relationship Id="rId25" Type="http://schemas.openxmlformats.org/officeDocument/2006/relationships/image" Target="media/image25.png"/><Relationship Id="rId24" Type="http://schemas.openxmlformats.org/officeDocument/2006/relationships/image" Target="media/image24.png"/><Relationship Id="rId23" Type="http://schemas.openxmlformats.org/officeDocument/2006/relationships/image" Target="media/image23.png"/><Relationship Id="rId22" Type="http://schemas.openxmlformats.org/officeDocument/2006/relationships/image" Target="media/image22.png"/><Relationship Id="rId21" Type="http://schemas.openxmlformats.org/officeDocument/2006/relationships/image" Target="media/image21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zoomScale="55" zoomScaleNormal="55" topLeftCell="A30" workbookViewId="0">
      <selection activeCell="E34" sqref="E34"/>
    </sheetView>
  </sheetViews>
  <sheetFormatPr defaultColWidth="40.6363636363636" defaultRowHeight="180" customHeight="1" outlineLevelCol="5"/>
  <cols>
    <col min="1" max="4" width="40.6363636363636" style="1" customWidth="1"/>
    <col min="5" max="16384" width="40.6363636363636" style="2" customWidth="1"/>
  </cols>
  <sheetData>
    <row r="1" ht="95" customHeight="1" spans="1:4">
      <c r="A1" s="3" t="s">
        <v>0</v>
      </c>
      <c r="B1" s="4"/>
      <c r="C1" s="4"/>
      <c r="D1" s="5"/>
    </row>
    <row r="2" customHeight="1" spans="1:4">
      <c r="A2" s="1" t="s">
        <v>1</v>
      </c>
      <c r="B2" s="1" t="s">
        <v>2</v>
      </c>
      <c r="C2" s="1" t="s">
        <v>3</v>
      </c>
      <c r="D2" s="1" t="s">
        <v>4</v>
      </c>
    </row>
    <row r="3" customHeight="1" spans="1:4">
      <c r="A3" s="6">
        <v>45756</v>
      </c>
      <c r="B3" s="1" t="s">
        <v>5</v>
      </c>
      <c r="C3" s="1">
        <v>42.9</v>
      </c>
      <c r="D3" s="1" t="str">
        <f>_xlfn.DISPIMG("ID_35CAA2D9381145AA9B9DB297A37C0370",1)</f>
        <v>=DISPIMG("ID_35CAA2D9381145AA9B9DB297A37C0370",1)</v>
      </c>
    </row>
    <row r="4" customHeight="1" spans="1:4">
      <c r="A4" s="6">
        <v>45765</v>
      </c>
      <c r="B4" s="1" t="s">
        <v>5</v>
      </c>
      <c r="C4" s="1">
        <v>42.9</v>
      </c>
      <c r="D4" s="1" t="str">
        <f>_xlfn.DISPIMG("ID_0814B58734154A0F8A4BAE1B8F6FB165",1)</f>
        <v>=DISPIMG("ID_0814B58734154A0F8A4BAE1B8F6FB165",1)</v>
      </c>
    </row>
    <row r="5" customHeight="1" spans="1:4">
      <c r="A5" s="6">
        <v>45765</v>
      </c>
      <c r="B5" s="1" t="s">
        <v>5</v>
      </c>
      <c r="C5" s="1">
        <v>42.9</v>
      </c>
      <c r="D5" s="1" t="str">
        <f>_xlfn.DISPIMG("ID_EA1690073F2B47968BB629C50B3931BE",1)</f>
        <v>=DISPIMG("ID_EA1690073F2B47968BB629C50B3931BE",1)</v>
      </c>
    </row>
    <row r="6" customHeight="1" spans="1:4">
      <c r="A6" s="6">
        <v>45768</v>
      </c>
      <c r="B6" s="1" t="s">
        <v>6</v>
      </c>
      <c r="C6" s="1">
        <v>18.8</v>
      </c>
      <c r="D6" s="1" t="str">
        <f>_xlfn.DISPIMG("ID_006976886DB44A1A861A751BFA4EDC89",1)</f>
        <v>=DISPIMG("ID_006976886DB44A1A861A751BFA4EDC89",1)</v>
      </c>
    </row>
    <row r="7" customHeight="1" spans="1:4">
      <c r="A7" s="6">
        <v>45768</v>
      </c>
      <c r="B7" s="1" t="s">
        <v>7</v>
      </c>
      <c r="C7" s="1">
        <v>4</v>
      </c>
      <c r="D7" s="1" t="str">
        <f>_xlfn.DISPIMG("ID_4742D307BACE42A68B9F02DF3F17E9B8",1)</f>
        <v>=DISPIMG("ID_4742D307BACE42A68B9F02DF3F17E9B8",1)</v>
      </c>
    </row>
    <row r="8" customHeight="1" spans="1:4">
      <c r="A8" s="6">
        <v>45768</v>
      </c>
      <c r="B8" s="1" t="s">
        <v>5</v>
      </c>
      <c r="C8" s="1">
        <v>42.9</v>
      </c>
      <c r="D8" s="1" t="str">
        <f>_xlfn.DISPIMG("ID_2F1E8D3C1AD144F68C9BE22BD0122ADB",1)</f>
        <v>=DISPIMG("ID_2F1E8D3C1AD144F68C9BE22BD0122ADB",1)</v>
      </c>
    </row>
    <row r="9" customHeight="1" spans="1:4">
      <c r="A9" s="6">
        <v>45772</v>
      </c>
      <c r="B9" s="1" t="s">
        <v>5</v>
      </c>
      <c r="C9" s="1">
        <v>42.9</v>
      </c>
      <c r="D9" s="1" t="str">
        <f>_xlfn.DISPIMG("ID_7F4964E18E6F48D6AD3DD24082A5E1C4",1)</f>
        <v>=DISPIMG("ID_7F4964E18E6F48D6AD3DD24082A5E1C4",1)</v>
      </c>
    </row>
    <row r="10" customHeight="1" spans="1:4">
      <c r="A10" s="6">
        <v>45777</v>
      </c>
      <c r="B10" s="7" t="s">
        <v>8</v>
      </c>
      <c r="C10" s="1">
        <v>180</v>
      </c>
      <c r="D10" s="1" t="str">
        <f>_xlfn.DISPIMG("ID_A6BB90CA40614C3A90118452C76C9937",1)</f>
        <v>=DISPIMG("ID_A6BB90CA40614C3A90118452C76C9937",1)</v>
      </c>
    </row>
    <row r="11" customHeight="1" spans="1:4">
      <c r="A11" s="6">
        <v>45794</v>
      </c>
      <c r="B11" s="7" t="s">
        <v>9</v>
      </c>
      <c r="C11" s="1">
        <v>198</v>
      </c>
      <c r="D11" s="1" t="str">
        <f>_xlfn.DISPIMG("ID_E83F25B6B4E641D48ADCD5653E462FB0",1)</f>
        <v>=DISPIMG("ID_E83F25B6B4E641D48ADCD5653E462FB0",1)</v>
      </c>
    </row>
    <row r="12" customHeight="1" spans="1:4">
      <c r="A12" s="6">
        <v>45762</v>
      </c>
      <c r="B12" s="7" t="s">
        <v>10</v>
      </c>
      <c r="C12" s="1">
        <v>44.5</v>
      </c>
      <c r="D12" s="1" t="str">
        <f>_xlfn.DISPIMG("ID_C5E47C45BC0A4FA6AE836F2AE53E1AC4",1)</f>
        <v>=DISPIMG("ID_C5E47C45BC0A4FA6AE836F2AE53E1AC4",1)</v>
      </c>
    </row>
    <row r="13" customHeight="1" spans="1:4">
      <c r="A13" s="6">
        <v>45762</v>
      </c>
      <c r="B13" s="7" t="s">
        <v>7</v>
      </c>
      <c r="C13" s="1">
        <v>4.67</v>
      </c>
      <c r="D13" s="1" t="str">
        <f>_xlfn.DISPIMG("ID_588EC7A5FCC947E99F0D408F32F515F6",1)</f>
        <v>=DISPIMG("ID_588EC7A5FCC947E99F0D408F32F515F6",1)</v>
      </c>
    </row>
    <row r="14" customHeight="1" spans="1:4">
      <c r="A14" s="6">
        <v>45764</v>
      </c>
      <c r="B14" s="7" t="s">
        <v>11</v>
      </c>
      <c r="C14" s="1">
        <v>3.36</v>
      </c>
      <c r="D14" s="1" t="str">
        <f>_xlfn.DISPIMG("ID_CA3A3EA825C84A8CB4287CC56054C880",1)</f>
        <v>=DISPIMG("ID_CA3A3EA825C84A8CB4287CC56054C880",1)</v>
      </c>
    </row>
    <row r="15" customHeight="1" spans="1:4">
      <c r="A15" s="6">
        <v>45771</v>
      </c>
      <c r="B15" s="7" t="s">
        <v>11</v>
      </c>
      <c r="C15" s="1">
        <v>3.6</v>
      </c>
      <c r="D15" s="1" t="str">
        <f>_xlfn.DISPIMG("ID_F76636E1561140569C3A6C9F21D8E6C9",1)</f>
        <v>=DISPIMG("ID_F76636E1561140569C3A6C9F21D8E6C9",1)</v>
      </c>
    </row>
    <row r="16" customHeight="1" spans="1:4">
      <c r="A16" s="6">
        <v>45776</v>
      </c>
      <c r="B16" s="7" t="s">
        <v>12</v>
      </c>
      <c r="C16" s="1">
        <v>24.8</v>
      </c>
      <c r="D16" s="1" t="str">
        <f>_xlfn.DISPIMG("ID_37C22BEEDC554D43B9542BBDE4C57507",1)</f>
        <v>=DISPIMG("ID_37C22BEEDC554D43B9542BBDE4C57507",1)</v>
      </c>
    </row>
    <row r="17" customHeight="1" spans="1:4">
      <c r="A17" s="6">
        <v>45780</v>
      </c>
      <c r="B17" s="7" t="s">
        <v>13</v>
      </c>
      <c r="C17" s="1">
        <v>5.5</v>
      </c>
      <c r="D17" s="1" t="str">
        <f>_xlfn.DISPIMG("ID_C9D4A115E265491494F063D94D387248",1)</f>
        <v>=DISPIMG("ID_C9D4A115E265491494F063D94D387248",1)</v>
      </c>
    </row>
    <row r="18" customHeight="1" spans="1:4">
      <c r="A18" s="6">
        <v>45756</v>
      </c>
      <c r="B18" s="7" t="s">
        <v>14</v>
      </c>
      <c r="C18" s="1">
        <v>429.9</v>
      </c>
      <c r="D18" s="1" t="str">
        <f>_xlfn.DISPIMG("ID_8673AD8160894B1B9D286F1B3BB70A74",1)</f>
        <v>=DISPIMG("ID_8673AD8160894B1B9D286F1B3BB70A74",1)</v>
      </c>
    </row>
    <row r="19" customHeight="1" spans="1:4">
      <c r="A19" s="6">
        <v>45756</v>
      </c>
      <c r="B19" s="7" t="s">
        <v>15</v>
      </c>
      <c r="C19" s="1">
        <v>234</v>
      </c>
      <c r="D19" s="1" t="str">
        <f>_xlfn.DISPIMG("ID_ABB12BBBF3EC4678B3129B1715B53AF6",1)</f>
        <v>=DISPIMG("ID_ABB12BBBF3EC4678B3129B1715B53AF6",1)</v>
      </c>
    </row>
    <row r="20" customHeight="1" spans="1:6">
      <c r="A20" s="6">
        <v>45759</v>
      </c>
      <c r="B20" s="7" t="s">
        <v>16</v>
      </c>
      <c r="C20" s="1">
        <v>50.68</v>
      </c>
      <c r="D20" s="1" t="str">
        <f>_xlfn.DISPIMG("ID_1E1A4D6CBCAC45679213FD2B661C3E0D",1)</f>
        <v>=DISPIMG("ID_1E1A4D6CBCAC45679213FD2B661C3E0D",1)</v>
      </c>
      <c r="E20" s="2" t="str">
        <f>_xlfn.DISPIMG("ID_11CB268F8FB14FD2A3009D7DE6E9F8FE",1)</f>
        <v>=DISPIMG("ID_11CB268F8FB14FD2A3009D7DE6E9F8FE",1)</v>
      </c>
      <c r="F20" s="2" t="str">
        <f>_xlfn.DISPIMG("ID_E4FE8BFF895742DCAAAC0AEC8169F898",1)</f>
        <v>=DISPIMG("ID_E4FE8BFF895742DCAAAC0AEC8169F898",1)</v>
      </c>
    </row>
    <row r="21" customHeight="1" spans="1:4">
      <c r="A21" s="6">
        <v>45759</v>
      </c>
      <c r="B21" s="7" t="s">
        <v>17</v>
      </c>
      <c r="C21" s="1">
        <v>89.01</v>
      </c>
      <c r="D21" s="1" t="str">
        <f>_xlfn.DISPIMG("ID_7851413F6D9E49BB8E7D6166B066DCCE",1)</f>
        <v>=DISPIMG("ID_7851413F6D9E49BB8E7D6166B066DCCE",1)</v>
      </c>
    </row>
    <row r="22" customHeight="1" spans="1:4">
      <c r="A22" s="6">
        <v>45775</v>
      </c>
      <c r="B22" s="7" t="s">
        <v>18</v>
      </c>
      <c r="C22" s="1">
        <v>3.87</v>
      </c>
      <c r="D22" s="1" t="str">
        <f>_xlfn.DISPIMG("ID_707673E32ADE4049A9F25AC1D4845ED7",1)</f>
        <v>=DISPIMG("ID_707673E32ADE4049A9F25AC1D4845ED7",1)</v>
      </c>
    </row>
    <row r="23" customHeight="1" spans="1:4">
      <c r="A23" s="6">
        <v>45789</v>
      </c>
      <c r="B23" s="7" t="s">
        <v>19</v>
      </c>
      <c r="C23" s="1">
        <v>61.03</v>
      </c>
      <c r="D23" s="1" t="str">
        <f>_xlfn.DISPIMG("ID_DC682D917D1D41DF8D16AD27E7D06E24",1)</f>
        <v>=DISPIMG("ID_DC682D917D1D41DF8D16AD27E7D06E24",1)</v>
      </c>
    </row>
    <row r="24" customHeight="1" spans="1:4">
      <c r="A24" s="6">
        <v>45789</v>
      </c>
      <c r="B24" s="7" t="s">
        <v>20</v>
      </c>
      <c r="C24" s="1">
        <v>25.36</v>
      </c>
      <c r="D24" s="1" t="str">
        <f>_xlfn.DISPIMG("ID_856B37907F9C492689A60A09D7774DD5",1)</f>
        <v>=DISPIMG("ID_856B37907F9C492689A60A09D7774DD5",1)</v>
      </c>
    </row>
    <row r="25" customHeight="1" spans="1:4">
      <c r="A25" s="6">
        <v>45789</v>
      </c>
      <c r="B25" s="7" t="s">
        <v>21</v>
      </c>
      <c r="C25" s="1">
        <v>10.08</v>
      </c>
      <c r="D25" s="1" t="str">
        <f>_xlfn.DISPIMG("ID_9B468F8DD3944E46BDD9C76C0583B6F4",1)</f>
        <v>=DISPIMG("ID_9B468F8DD3944E46BDD9C76C0583B6F4",1)</v>
      </c>
    </row>
    <row r="26" customHeight="1" spans="1:4">
      <c r="A26" s="6">
        <v>45789</v>
      </c>
      <c r="B26" s="7" t="s">
        <v>22</v>
      </c>
      <c r="C26" s="1">
        <v>21</v>
      </c>
      <c r="D26" s="1" t="str">
        <f>_xlfn.DISPIMG("ID_173545D51306406AA7373249CC503CAD",1)</f>
        <v>=DISPIMG("ID_173545D51306406AA7373249CC503CAD",1)</v>
      </c>
    </row>
    <row r="27" customHeight="1" spans="1:4">
      <c r="A27" s="6">
        <v>45789</v>
      </c>
      <c r="B27" s="7" t="s">
        <v>23</v>
      </c>
      <c r="C27" s="1">
        <v>23.91</v>
      </c>
      <c r="D27" s="1" t="str">
        <f>_xlfn.DISPIMG("ID_FB50A480D3C3469C887F89925B04A79B",1)</f>
        <v>=DISPIMG("ID_FB50A480D3C3469C887F89925B04A79B",1)</v>
      </c>
    </row>
    <row r="28" customHeight="1" spans="1:4">
      <c r="A28" s="6">
        <v>45790</v>
      </c>
      <c r="B28" s="7" t="s">
        <v>24</v>
      </c>
      <c r="C28" s="1">
        <v>9.71</v>
      </c>
      <c r="D28" s="1" t="str">
        <f>_xlfn.DISPIMG("ID_2488542F685B42E18670FFE89AD407ED",1)</f>
        <v>=DISPIMG("ID_2488542F685B42E18670FFE89AD407ED",1)</v>
      </c>
    </row>
    <row r="29" customHeight="1" spans="1:5">
      <c r="A29" s="6">
        <v>45806</v>
      </c>
      <c r="B29" s="7" t="s">
        <v>25</v>
      </c>
      <c r="C29" s="1">
        <v>54.33</v>
      </c>
      <c r="D29" s="1" t="str">
        <f>_xlfn.DISPIMG("ID_8BD9E327D74C48AD9888B4153C1C854A",1)</f>
        <v>=DISPIMG("ID_8BD9E327D74C48AD9888B4153C1C854A",1)</v>
      </c>
      <c r="E29" s="2" t="str">
        <f>_xlfn.DISPIMG("ID_75D0C9C7B9094E48BDA0147E846EFD69",1)</f>
        <v>=DISPIMG("ID_75D0C9C7B9094E48BDA0147E846EFD69",1)</v>
      </c>
    </row>
    <row r="30" customHeight="1" spans="1:4">
      <c r="A30" s="6">
        <v>45758</v>
      </c>
      <c r="B30" s="7" t="s">
        <v>26</v>
      </c>
      <c r="C30" s="1">
        <v>23.8</v>
      </c>
      <c r="D30" s="1" t="str">
        <f>_xlfn.DISPIMG("ID_79CFD5E775684DDDB9B4B1A4E83EACE0",1)</f>
        <v>=DISPIMG("ID_79CFD5E775684DDDB9B4B1A4E83EACE0",1)</v>
      </c>
    </row>
    <row r="31" customHeight="1" spans="1:4">
      <c r="A31" s="6">
        <v>45798</v>
      </c>
      <c r="B31" s="7" t="s">
        <v>27</v>
      </c>
      <c r="C31" s="1">
        <v>976.65</v>
      </c>
      <c r="D31" s="1" t="str">
        <f>_xlfn.DISPIMG("ID_6AD38ED7A253463D86AD4A430C4D6E68",1)</f>
        <v>=DISPIMG("ID_6AD38ED7A253463D86AD4A430C4D6E68",1)</v>
      </c>
    </row>
    <row r="32" customHeight="1" spans="1:6">
      <c r="A32" s="6">
        <v>45764</v>
      </c>
      <c r="B32" s="7" t="s">
        <v>28</v>
      </c>
      <c r="C32" s="1">
        <v>2100</v>
      </c>
      <c r="D32" s="1" t="str">
        <f>_xlfn.DISPIMG("ID_811253C000CB4E1D88FA900FAEB508FF",1)</f>
        <v>=DISPIMG("ID_811253C000CB4E1D88FA900FAEB508FF",1)</v>
      </c>
      <c r="E32" s="2" t="str">
        <f>_xlfn.DISPIMG("ID_5AE735FF704143059AC3DFF3005EF349",1)</f>
        <v>=DISPIMG("ID_5AE735FF704143059AC3DFF3005EF349",1)</v>
      </c>
      <c r="F32" s="2" t="str">
        <f>_xlfn.DISPIMG("ID_7B74D0E7F6D94500AD385E8A5756A340",1)</f>
        <v>=DISPIMG("ID_7B74D0E7F6D94500AD385E8A5756A340",1)</v>
      </c>
    </row>
    <row r="33" customHeight="1" spans="3:3">
      <c r="C33" s="1">
        <f>SUM(C3:C32)</f>
        <v>4815.06</v>
      </c>
    </row>
  </sheetData>
  <autoFilter xmlns:etc="http://www.wps.cn/officeDocument/2017/etCustomData" ref="A3:C3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陈慧珍</dc:creator>
  <cp:lastModifiedBy>她</cp:lastModifiedBy>
  <dcterms:created xsi:type="dcterms:W3CDTF">2023-05-12T11:15:00Z</dcterms:created>
  <dcterms:modified xsi:type="dcterms:W3CDTF">2025-06-17T15:33:51Z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48BE5321AE424030A261B9B42748BD35_12</vt:lpwstr>
  </property>
</Properties>
</file>